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'стр.1_3'!$A$1:$DD$104</definedName>
  </definedNames>
  <calcPr fullCalcOnLoad="1"/>
</workbook>
</file>

<file path=xl/sharedStrings.xml><?xml version="1.0" encoding="utf-8"?>
<sst xmlns="http://schemas.openxmlformats.org/spreadsheetml/2006/main" count="261" uniqueCount="157">
  <si>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</si>
  <si>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</si>
  <si>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</si>
  <si>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</si>
  <si>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</si>
  <si>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</si>
  <si>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</si>
  <si>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</si>
  <si>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</si>
  <si>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</si>
  <si>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</si>
  <si>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</si>
  <si>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</si>
  <si>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</si>
  <si>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</si>
  <si>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</si>
  <si>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1.2.1</t>
  </si>
  <si>
    <t>1.2.2</t>
  </si>
  <si>
    <t>1.3</t>
  </si>
  <si>
    <t>II</t>
  </si>
  <si>
    <t>III</t>
  </si>
  <si>
    <t>Примечание:</t>
  </si>
  <si>
    <t>№ п/п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</si>
  <si>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</si>
  <si>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</si>
  <si>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</si>
  <si>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Форма раскрытия информации о структуре и объемах затрат</t>
  </si>
  <si>
    <t>Наименование организации:</t>
  </si>
  <si>
    <t>ИНН:</t>
  </si>
  <si>
    <t>КПП:</t>
  </si>
  <si>
    <t>Структура затрат</t>
  </si>
  <si>
    <t>х</t>
  </si>
  <si>
    <t>Необходимая валовая выручка на содержание (далее - НВВ)</t>
  </si>
  <si>
    <t>IV</t>
  </si>
  <si>
    <t>прочие налоги</t>
  </si>
  <si>
    <t>налог на прибыль</t>
  </si>
  <si>
    <t>отчисления на социальные нужды</t>
  </si>
  <si>
    <t>1.3.1</t>
  </si>
  <si>
    <t>Фонд оплаты труда</t>
  </si>
  <si>
    <t>Подконтрольные (операционные) расходы, включенные в НВВ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</si>
  <si>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</si>
  <si>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</si>
  <si>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</si>
  <si>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</si>
  <si>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</si>
  <si>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</si>
  <si>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</si>
  <si>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</si>
  <si>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</si>
  <si>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</si>
  <si>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</si>
  <si>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</si>
  <si>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</si>
  <si>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</si>
  <si>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-</t>
  </si>
  <si>
    <t xml:space="preserve"> гг.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</si>
  <si>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</si>
  <si>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</si>
  <si>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</si>
  <si>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</si>
  <si>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</si>
  <si>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</si>
  <si>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</si>
  <si>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</si>
  <si>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Приложение 1</t>
  </si>
  <si>
    <t>к приказу Федеральной службы по тарифам</t>
  </si>
  <si>
    <t>от 24 октября 2014 г. № 1831-э</t>
  </si>
  <si>
    <t>1.2.8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</si>
  <si>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</si>
  <si>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</si>
  <si>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</si>
  <si>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</si>
  <si>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</si>
  <si>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</si>
  <si>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</si>
  <si>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</si>
  <si>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</si>
  <si>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</si>
  <si>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</si>
  <si>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</si>
  <si>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</si>
  <si>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</si>
  <si>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</si>
  <si>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</si>
  <si>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</si>
  <si>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</si>
  <si>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</si>
  <si>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</si>
  <si>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</si>
  <si>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</si>
  <si>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</si>
  <si>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</si>
  <si>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</si>
  <si>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</si>
  <si>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</si>
  <si>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</si>
  <si>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</si>
  <si>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</si>
  <si>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</si>
  <si>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</si>
  <si>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</si>
  <si>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</si>
  <si>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</si>
  <si>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</si>
  <si>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</si>
  <si>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</si>
  <si>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</si>
  <si>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</si>
  <si>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</si>
  <si>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</si>
  <si>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</si>
  <si>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</si>
  <si>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</si>
  <si>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</si>
  <si>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Долгосрочный период регулирования: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</si>
  <si>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</si>
  <si>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Ввод в эксплуатацию новых объектов электросетевого комплекса на конец года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</si>
  <si>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</si>
  <si>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МВт∙ч</t>
  </si>
  <si>
    <t>Ед. изм.</t>
  </si>
  <si>
    <t>МВа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</si>
  <si>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</si>
  <si>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</si>
  <si>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в том числе на сырье, материалы, запасные части, инструмент, топливо</t>
  </si>
  <si>
    <t>7105505971</t>
  </si>
  <si>
    <t>710501001</t>
  </si>
  <si>
    <t>АО "Тульские городские электрические сети"</t>
  </si>
  <si>
    <t>2018</t>
  </si>
  <si>
    <t>2022</t>
  </si>
  <si>
    <t>1.1.3.2.1</t>
  </si>
  <si>
    <t>Оплата работ и услуг сторонних организаций</t>
  </si>
  <si>
    <t>1.1.3.2.2</t>
  </si>
  <si>
    <t>Расходы на командировки и представительские</t>
  </si>
  <si>
    <t>1.1.3.2.3</t>
  </si>
  <si>
    <t>Расходы на подготовку кадров</t>
  </si>
  <si>
    <t>1.1.3.2.4</t>
  </si>
  <si>
    <t>Расходы на обеспечение нормальных условий труда и мер по технике безопасности</t>
  </si>
  <si>
    <t>1.1.3.2.5</t>
  </si>
  <si>
    <t>Расходы на страхование</t>
  </si>
  <si>
    <t>1.1.3.2.6</t>
  </si>
  <si>
    <t>Расходы по управлению</t>
  </si>
  <si>
    <t>1.1.3.2.7</t>
  </si>
  <si>
    <t>Другие прочие расходы</t>
  </si>
  <si>
    <t>****      Расшифровка к п. 1.1.3.2.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</si>
  <si>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</si>
  <si>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</si>
  <si>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</si>
  <si>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</si>
  <si>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 уровне напряжения СН2</t>
  </si>
  <si>
    <t>5.1</t>
  </si>
  <si>
    <t>5.2</t>
  </si>
  <si>
    <t>4.1</t>
  </si>
  <si>
    <t>в том числе длина линий электропередач на  уровне напряжения CH2</t>
  </si>
  <si>
    <t>в том числе длина линий электропередач на  уровне напряжения HH</t>
  </si>
  <si>
    <t xml:space="preserve"> -</t>
  </si>
  <si>
    <t>2022 год</t>
  </si>
  <si>
    <t xml:space="preserve"> -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</si>
</sst>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0.0000000"/>
    <numFmt numFmtId="178" formatCode="0.000000"/>
    <numFmt numFmtId="179" formatCode="0.00000"/>
    <numFmt numFmtId="180" formatCode="0.00000000"/>
    <numFmt numFmtId="181" formatCode="0.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9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1;&#1044;&#1056;\&#1041;&#1044;&#1056;%202021\&#1041;&#1044;&#1056;%20%202021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8;&#1072;&#1088;&#1080;&#1092;&#1099;\&#1058;&#1072;&#1088;&#1080;&#1092;%202023\&#1053;&#1055;&#1056;\&#1089;&#1074;&#1086;&#1076;%20&#1053;&#1055;&#105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8;&#1077;&#109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1;&#1044;&#1056;\&#1041;&#1044;&#1056;%202022\&#1041;&#1044;&#1056;%20&#1087;&#1083;&#1072;&#1085;%202022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21"/>
      <sheetName val="СД"/>
      <sheetName val="факт 2021"/>
      <sheetName val="рабочая"/>
      <sheetName val="Лист1"/>
    </sheetNames>
    <sheetDataSet>
      <sheetData sheetId="2">
        <row r="140">
          <cell r="CU140">
            <v>3496.048689</v>
          </cell>
        </row>
        <row r="141">
          <cell r="CU141">
            <v>50479.05</v>
          </cell>
        </row>
        <row r="147">
          <cell r="CU147">
            <v>48505.47868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ПР"/>
      <sheetName val="Плата за аренду"/>
      <sheetName val="плата за землю"/>
      <sheetName val="Налог на имущество"/>
      <sheetName val="Налог на имущ1"/>
      <sheetName val="Негативню возд."/>
      <sheetName val="Трансп.налог"/>
      <sheetName val="Налог на прибыль"/>
      <sheetName val="Страх. взносы"/>
      <sheetName val="Страховые взносы"/>
    </sheetNames>
    <sheetDataSet>
      <sheetData sheetId="7">
        <row r="9">
          <cell r="C9">
            <v>54142.73160209102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">
          <cell r="Q18">
            <v>15233.007833296128</v>
          </cell>
        </row>
        <row r="19">
          <cell r="Q19">
            <v>10132.804555341007</v>
          </cell>
        </row>
        <row r="23">
          <cell r="Q23">
            <v>15087.805051093032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21"/>
      <sheetName val="план 2022"/>
      <sheetName val="Факт 2022"/>
      <sheetName val="Лист2"/>
      <sheetName val="Лист1"/>
    </sheetNames>
    <sheetDataSet>
      <sheetData sheetId="2">
        <row r="28">
          <cell r="CC28">
            <v>15097.544472</v>
          </cell>
        </row>
        <row r="55">
          <cell r="CC55">
            <v>63662.639189999994</v>
          </cell>
        </row>
        <row r="67">
          <cell r="CC67">
            <v>151425.15727</v>
          </cell>
        </row>
        <row r="68">
          <cell r="CC68">
            <v>118920.43914000002</v>
          </cell>
        </row>
        <row r="72">
          <cell r="CC72">
            <v>25104.11275</v>
          </cell>
        </row>
        <row r="119">
          <cell r="CC119">
            <v>190.73049</v>
          </cell>
        </row>
        <row r="121">
          <cell r="CC121">
            <v>119.06534</v>
          </cell>
        </row>
        <row r="123">
          <cell r="CC123">
            <v>1583.0942</v>
          </cell>
        </row>
        <row r="134">
          <cell r="CC134">
            <v>209.86732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6"/>
  <sheetViews>
    <sheetView tabSelected="1" view="pageBreakPreview" zoomScaleSheetLayoutView="100" zoomScalePageLayoutView="0" workbookViewId="0" topLeftCell="A25">
      <selection activeCell="CN39" sqref="CN39:DD39"/>
    </sheetView>
  </sheetViews>
  <sheetFormatPr defaultColWidth="0.875" defaultRowHeight="15" customHeight="1"/>
  <cols>
    <col min="1" max="58" width="0.875" style="2" customWidth="1"/>
    <col min="59" max="59" width="2.625" style="2" customWidth="1"/>
    <col min="60" max="80" width="0.875" style="2" customWidth="1"/>
    <col min="81" max="81" width="2.875" style="2" customWidth="1"/>
    <col min="82" max="89" width="0.875" style="2" customWidth="1"/>
    <col min="90" max="90" width="2.00390625" style="2" customWidth="1"/>
    <col min="91" max="91" width="2.875" style="2" customWidth="1"/>
    <col min="92" max="16384" width="0.875" style="2" customWidth="1"/>
  </cols>
  <sheetData>
    <row r="1" s="1" customFormat="1" ht="12" customHeight="1">
      <c r="BO1" s="1" t="s">
        <v>64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81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3" customFormat="1" ht="14.25" customHeight="1">
      <c r="A6" s="81" t="s">
        <v>23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3" customFormat="1" ht="14.25" customHeight="1">
      <c r="A7" s="81" t="s">
        <v>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3" customFormat="1" ht="14.25" customHeight="1">
      <c r="A8" s="81" t="s">
        <v>25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ht="21" customHeight="1"/>
    <row r="10" spans="3:89" ht="15">
      <c r="C10" s="4" t="s">
        <v>27</v>
      </c>
      <c r="D10" s="4"/>
      <c r="AG10" s="71" t="s">
        <v>126</v>
      </c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</row>
    <row r="11" spans="3:66" ht="15">
      <c r="C11" s="4" t="s">
        <v>28</v>
      </c>
      <c r="D11" s="4"/>
      <c r="J11" s="69" t="s">
        <v>124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3:66" ht="15">
      <c r="C12" s="4" t="s">
        <v>29</v>
      </c>
      <c r="D12" s="4"/>
      <c r="J12" s="70" t="s">
        <v>125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1" ht="15">
      <c r="C13" s="4" t="s">
        <v>114</v>
      </c>
      <c r="D13" s="4"/>
      <c r="AQ13" s="67" t="s">
        <v>127</v>
      </c>
      <c r="AR13" s="67"/>
      <c r="AS13" s="67"/>
      <c r="AT13" s="67"/>
      <c r="AU13" s="67"/>
      <c r="AV13" s="67"/>
      <c r="AW13" s="67"/>
      <c r="AX13" s="67"/>
      <c r="AY13" s="66" t="s">
        <v>54</v>
      </c>
      <c r="AZ13" s="66"/>
      <c r="BA13" s="67" t="s">
        <v>128</v>
      </c>
      <c r="BB13" s="67"/>
      <c r="BC13" s="67"/>
      <c r="BD13" s="67"/>
      <c r="BE13" s="67"/>
      <c r="BF13" s="67"/>
      <c r="BG13" s="67"/>
      <c r="BH13" s="67"/>
      <c r="BI13" s="2" t="s">
        <v>55</v>
      </c>
    </row>
    <row r="15" spans="1:108" s="6" customFormat="1" ht="13.5">
      <c r="A15" s="60" t="s">
        <v>22</v>
      </c>
      <c r="B15" s="72"/>
      <c r="C15" s="72"/>
      <c r="D15" s="72"/>
      <c r="E15" s="72"/>
      <c r="F15" s="72"/>
      <c r="G15" s="72"/>
      <c r="H15" s="72"/>
      <c r="I15" s="73"/>
      <c r="J15" s="77" t="s">
        <v>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3"/>
      <c r="BI15" s="60" t="s">
        <v>119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15" t="s">
        <v>155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60" t="s">
        <v>3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6" customFormat="1" ht="13.5">
      <c r="A16" s="74"/>
      <c r="B16" s="75"/>
      <c r="C16" s="75"/>
      <c r="D16" s="75"/>
      <c r="E16" s="75"/>
      <c r="F16" s="75"/>
      <c r="G16" s="75"/>
      <c r="H16" s="75"/>
      <c r="I16" s="76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6"/>
      <c r="BI16" s="74"/>
      <c r="BJ16" s="75"/>
      <c r="BK16" s="75"/>
      <c r="BL16" s="75"/>
      <c r="BM16" s="75"/>
      <c r="BN16" s="75"/>
      <c r="BO16" s="75"/>
      <c r="BP16" s="75"/>
      <c r="BQ16" s="75"/>
      <c r="BR16" s="75"/>
      <c r="BS16" s="76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31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31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9" t="s">
        <v>31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6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5"/>
      <c r="K18" s="14" t="s">
        <v>32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5">
        <v>805239.04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56">
        <f>CD19+CD30+CD40+CD42</f>
        <v>987622.979043091</v>
      </c>
      <c r="CE18" s="16"/>
      <c r="CF18" s="16"/>
      <c r="CG18" s="16"/>
      <c r="CH18" s="16"/>
      <c r="CI18" s="16"/>
      <c r="CJ18" s="16"/>
      <c r="CK18" s="16"/>
      <c r="CL18" s="16"/>
      <c r="CM18" s="17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5"/>
      <c r="K19" s="14" t="s">
        <v>39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7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5">
        <v>260606.21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56">
        <f>CD20+CD25+CD27</f>
        <v>349105.780072</v>
      </c>
      <c r="CE19" s="16"/>
      <c r="CF19" s="16"/>
      <c r="CG19" s="16"/>
      <c r="CH19" s="16"/>
      <c r="CI19" s="16"/>
      <c r="CJ19" s="16"/>
      <c r="CK19" s="16"/>
      <c r="CL19" s="16"/>
      <c r="CM19" s="17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11" t="s">
        <v>9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10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0">
        <f>BT21+BT23</f>
        <v>25365.812388637132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56">
        <f>CD21+CD23</f>
        <v>78760.183662</v>
      </c>
      <c r="CE20" s="16"/>
      <c r="CF20" s="16"/>
      <c r="CG20" s="16"/>
      <c r="CH20" s="16"/>
      <c r="CI20" s="16"/>
      <c r="CJ20" s="16"/>
      <c r="CK20" s="16"/>
      <c r="CL20" s="16"/>
      <c r="CM20" s="17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11" t="s">
        <v>12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123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50">
        <f>'[3]Лист1'!$Q$18</f>
        <v>15233.007833296128</v>
      </c>
      <c r="BU21" s="16"/>
      <c r="BV21" s="16"/>
      <c r="BW21" s="16"/>
      <c r="BX21" s="16"/>
      <c r="BY21" s="16"/>
      <c r="BZ21" s="16"/>
      <c r="CA21" s="16"/>
      <c r="CB21" s="16"/>
      <c r="CC21" s="17"/>
      <c r="CD21" s="56">
        <f>'[4]Факт 2022'!$CC$28</f>
        <v>15097.544472</v>
      </c>
      <c r="CE21" s="16"/>
      <c r="CF21" s="16"/>
      <c r="CG21" s="16"/>
      <c r="CH21" s="16"/>
      <c r="CI21" s="16"/>
      <c r="CJ21" s="16"/>
      <c r="CK21" s="16"/>
      <c r="CL21" s="16"/>
      <c r="CM21" s="17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13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5" t="s">
        <v>154</v>
      </c>
      <c r="BU22" s="16"/>
      <c r="BV22" s="16"/>
      <c r="BW22" s="16"/>
      <c r="BX22" s="16"/>
      <c r="BY22" s="16"/>
      <c r="BZ22" s="16"/>
      <c r="CA22" s="16"/>
      <c r="CB22" s="16"/>
      <c r="CC22" s="17"/>
      <c r="CD22" s="15" t="s">
        <v>154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11" t="s">
        <v>40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50">
        <f>'[3]Лист1'!$Q$19</f>
        <v>10132.804555341007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56">
        <f>'[4]Факт 2022'!$CC$55</f>
        <v>63662.639189999994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11" t="s">
        <v>42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13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5" t="s">
        <v>154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15" t="s">
        <v>154</v>
      </c>
      <c r="CE24" s="16"/>
      <c r="CF24" s="16"/>
      <c r="CG24" s="16"/>
      <c r="CH24" s="16"/>
      <c r="CI24" s="16"/>
      <c r="CJ24" s="16"/>
      <c r="CK24" s="16"/>
      <c r="CL24" s="16"/>
      <c r="CM24" s="17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11" t="s">
        <v>11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38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50">
        <v>180734.382323872</v>
      </c>
      <c r="BU25" s="51"/>
      <c r="BV25" s="51"/>
      <c r="BW25" s="51"/>
      <c r="BX25" s="51"/>
      <c r="BY25" s="51"/>
      <c r="BZ25" s="51"/>
      <c r="CA25" s="51"/>
      <c r="CB25" s="51"/>
      <c r="CC25" s="52"/>
      <c r="CD25" s="56">
        <f>'[4]Факт 2022'!$CC$67</f>
        <v>151425.15727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11" t="s">
        <v>43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13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5" t="s">
        <v>154</v>
      </c>
      <c r="BU26" s="16"/>
      <c r="BV26" s="16"/>
      <c r="BW26" s="16"/>
      <c r="BX26" s="16"/>
      <c r="BY26" s="16"/>
      <c r="BZ26" s="16"/>
      <c r="CA26" s="16"/>
      <c r="CB26" s="16"/>
      <c r="CC26" s="17"/>
      <c r="CD26" s="15" t="s">
        <v>154</v>
      </c>
      <c r="CE26" s="16"/>
      <c r="CF26" s="16"/>
      <c r="CG26" s="16"/>
      <c r="CH26" s="16"/>
      <c r="CI26" s="16"/>
      <c r="CJ26" s="16"/>
      <c r="CK26" s="16"/>
      <c r="CL26" s="16"/>
      <c r="CM26" s="17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15" customHeight="1">
      <c r="A27" s="11" t="s">
        <v>15</v>
      </c>
      <c r="B27" s="12"/>
      <c r="C27" s="12"/>
      <c r="D27" s="12"/>
      <c r="E27" s="12"/>
      <c r="F27" s="12"/>
      <c r="G27" s="12"/>
      <c r="H27" s="12"/>
      <c r="I27" s="13"/>
      <c r="J27" s="5"/>
      <c r="K27" s="68" t="s">
        <v>44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0">
        <v>54506.01528749085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56">
        <f>'[4]Факт 2022'!$CC$68</f>
        <v>118920.43914000002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15" customHeight="1">
      <c r="A28" s="11" t="s">
        <v>45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46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5" t="s">
        <v>154</v>
      </c>
      <c r="BU28" s="16"/>
      <c r="BV28" s="16"/>
      <c r="BW28" s="16"/>
      <c r="BX28" s="16"/>
      <c r="BY28" s="16"/>
      <c r="BZ28" s="16"/>
      <c r="CA28" s="16"/>
      <c r="CB28" s="16"/>
      <c r="CC28" s="17"/>
      <c r="CD28" s="15" t="s">
        <v>154</v>
      </c>
      <c r="CE28" s="16"/>
      <c r="CF28" s="16"/>
      <c r="CG28" s="16"/>
      <c r="CH28" s="16"/>
      <c r="CI28" s="16"/>
      <c r="CJ28" s="16"/>
      <c r="CK28" s="16"/>
      <c r="CL28" s="16"/>
      <c r="CM28" s="17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30" customHeight="1">
      <c r="A29" s="11" t="s">
        <v>47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48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50">
        <f>'[3]Лист1'!$Q$23</f>
        <v>15087.805051093032</v>
      </c>
      <c r="BU29" s="16"/>
      <c r="BV29" s="16"/>
      <c r="BW29" s="16"/>
      <c r="BX29" s="16"/>
      <c r="BY29" s="16"/>
      <c r="BZ29" s="16"/>
      <c r="CA29" s="16"/>
      <c r="CB29" s="16"/>
      <c r="CC29" s="17"/>
      <c r="CD29" s="56">
        <f>BF80+BF81+BF82+BF83+BF84+BF85+BF86</f>
        <v>27206.870100000004</v>
      </c>
      <c r="CE29" s="16"/>
      <c r="CF29" s="16"/>
      <c r="CG29" s="16"/>
      <c r="CH29" s="16"/>
      <c r="CI29" s="16"/>
      <c r="CJ29" s="16"/>
      <c r="CK29" s="16"/>
      <c r="CL29" s="16"/>
      <c r="CM29" s="17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11" t="s">
        <v>8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49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6">
        <v>183427.27</v>
      </c>
      <c r="BU30" s="16"/>
      <c r="BV30" s="16"/>
      <c r="BW30" s="16"/>
      <c r="BX30" s="16"/>
      <c r="BY30" s="16"/>
      <c r="BZ30" s="16"/>
      <c r="CA30" s="16"/>
      <c r="CB30" s="16"/>
      <c r="CC30" s="17"/>
      <c r="CD30" s="56">
        <f>CD33+CD34+CD35+CD36+CD37</f>
        <v>172699.99897109103</v>
      </c>
      <c r="CE30" s="16"/>
      <c r="CF30" s="16"/>
      <c r="CG30" s="16"/>
      <c r="CH30" s="16"/>
      <c r="CI30" s="16"/>
      <c r="CJ30" s="16"/>
      <c r="CK30" s="16"/>
      <c r="CL30" s="16"/>
      <c r="CM30" s="17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15" customHeight="1">
      <c r="A31" s="11" t="s">
        <v>16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50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5" t="s">
        <v>154</v>
      </c>
      <c r="BU31" s="16"/>
      <c r="BV31" s="16"/>
      <c r="BW31" s="16"/>
      <c r="BX31" s="16"/>
      <c r="BY31" s="16"/>
      <c r="BZ31" s="16"/>
      <c r="CA31" s="16"/>
      <c r="CB31" s="16"/>
      <c r="CC31" s="17"/>
      <c r="CD31" s="15" t="s">
        <v>154</v>
      </c>
      <c r="CE31" s="16"/>
      <c r="CF31" s="16"/>
      <c r="CG31" s="16"/>
      <c r="CH31" s="16"/>
      <c r="CI31" s="16"/>
      <c r="CJ31" s="16"/>
      <c r="CK31" s="16"/>
      <c r="CL31" s="16"/>
      <c r="CM31" s="17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45" customHeight="1">
      <c r="A32" s="11" t="s">
        <v>17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51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5" t="s">
        <v>154</v>
      </c>
      <c r="BU32" s="16"/>
      <c r="BV32" s="16"/>
      <c r="BW32" s="16"/>
      <c r="BX32" s="16"/>
      <c r="BY32" s="16"/>
      <c r="BZ32" s="16"/>
      <c r="CA32" s="16"/>
      <c r="CB32" s="16"/>
      <c r="CC32" s="17"/>
      <c r="CD32" s="15" t="s">
        <v>154</v>
      </c>
      <c r="CE32" s="16"/>
      <c r="CF32" s="16"/>
      <c r="CG32" s="16"/>
      <c r="CH32" s="16"/>
      <c r="CI32" s="16"/>
      <c r="CJ32" s="16"/>
      <c r="CK32" s="16"/>
      <c r="CL32" s="16"/>
      <c r="CM32" s="17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15" customHeight="1">
      <c r="A33" s="11" t="s">
        <v>52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53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56">
        <v>160.09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56">
        <f>'[1]факт 2021'!$CU$140</f>
        <v>3496.048689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11" t="s">
        <v>56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36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56">
        <v>50538.9</v>
      </c>
      <c r="BU34" s="16"/>
      <c r="BV34" s="16"/>
      <c r="BW34" s="16"/>
      <c r="BX34" s="16"/>
      <c r="BY34" s="16"/>
      <c r="BZ34" s="16"/>
      <c r="CA34" s="16"/>
      <c r="CB34" s="16"/>
      <c r="CC34" s="17"/>
      <c r="CD34" s="56">
        <f>'[1]факт 2021'!$CU$147</f>
        <v>48505.47868</v>
      </c>
      <c r="CE34" s="16"/>
      <c r="CF34" s="16"/>
      <c r="CG34" s="16"/>
      <c r="CH34" s="16"/>
      <c r="CI34" s="16"/>
      <c r="CJ34" s="16"/>
      <c r="CK34" s="16"/>
      <c r="CL34" s="16"/>
      <c r="CM34" s="17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15" customHeight="1">
      <c r="A35" s="11" t="s">
        <v>57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35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56">
        <v>76642.92</v>
      </c>
      <c r="BU35" s="16"/>
      <c r="BV35" s="16"/>
      <c r="BW35" s="16"/>
      <c r="BX35" s="16"/>
      <c r="BY35" s="16"/>
      <c r="BZ35" s="16"/>
      <c r="CA35" s="16"/>
      <c r="CB35" s="16"/>
      <c r="CC35" s="17"/>
      <c r="CD35" s="56">
        <f>'[2]Налог на прибыль'!$C$9</f>
        <v>54142.73160209102</v>
      </c>
      <c r="CE35" s="16"/>
      <c r="CF35" s="16"/>
      <c r="CG35" s="16"/>
      <c r="CH35" s="16"/>
      <c r="CI35" s="16"/>
      <c r="CJ35" s="16"/>
      <c r="CK35" s="16"/>
      <c r="CL35" s="16"/>
      <c r="CM35" s="17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15" customHeight="1">
      <c r="A36" s="11" t="s">
        <v>58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34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56">
        <f>317.55+48957.92+1231.17</f>
        <v>50506.64</v>
      </c>
      <c r="BU36" s="16"/>
      <c r="BV36" s="16"/>
      <c r="BW36" s="16"/>
      <c r="BX36" s="16"/>
      <c r="BY36" s="16"/>
      <c r="BZ36" s="16"/>
      <c r="CA36" s="16"/>
      <c r="CB36" s="16"/>
      <c r="CC36" s="17"/>
      <c r="CD36" s="56">
        <f>'[1]факт 2021'!$CU$141</f>
        <v>50479.05</v>
      </c>
      <c r="CE36" s="16"/>
      <c r="CF36" s="16"/>
      <c r="CG36" s="16"/>
      <c r="CH36" s="16"/>
      <c r="CI36" s="16"/>
      <c r="CJ36" s="16"/>
      <c r="CK36" s="16"/>
      <c r="CL36" s="16"/>
      <c r="CM36" s="17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72.75" customHeight="1">
      <c r="A37" s="11" t="s">
        <v>59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60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56">
        <v>5578.71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59">
        <v>16076.69</v>
      </c>
      <c r="CE37" s="45"/>
      <c r="CF37" s="45"/>
      <c r="CG37" s="45"/>
      <c r="CH37" s="45"/>
      <c r="CI37" s="45"/>
      <c r="CJ37" s="45"/>
      <c r="CK37" s="45"/>
      <c r="CL37" s="45"/>
      <c r="CM37" s="46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30" customHeight="1">
      <c r="A38" s="11" t="s">
        <v>61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62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63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5" t="s">
        <v>154</v>
      </c>
      <c r="BU38" s="16"/>
      <c r="BV38" s="16"/>
      <c r="BW38" s="16"/>
      <c r="BX38" s="16"/>
      <c r="BY38" s="16"/>
      <c r="BZ38" s="16"/>
      <c r="CA38" s="16"/>
      <c r="CB38" s="16"/>
      <c r="CC38" s="17"/>
      <c r="CD38" s="44">
        <v>403</v>
      </c>
      <c r="CE38" s="45"/>
      <c r="CF38" s="45"/>
      <c r="CG38" s="45"/>
      <c r="CH38" s="45"/>
      <c r="CI38" s="45"/>
      <c r="CJ38" s="45"/>
      <c r="CK38" s="45"/>
      <c r="CL38" s="45"/>
      <c r="CM38" s="46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111.75" customHeight="1">
      <c r="A39" s="11" t="s">
        <v>67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115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5" t="s">
        <v>156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5" t="s">
        <v>154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15" customHeight="1">
      <c r="A40" s="11" t="s">
        <v>18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68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56">
        <v>177873.38</v>
      </c>
      <c r="BU40" s="57"/>
      <c r="BV40" s="57"/>
      <c r="BW40" s="57"/>
      <c r="BX40" s="57"/>
      <c r="BY40" s="57"/>
      <c r="BZ40" s="57"/>
      <c r="CA40" s="57"/>
      <c r="CB40" s="57"/>
      <c r="CC40" s="58"/>
      <c r="CD40" s="15">
        <v>177873.38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30" customHeight="1">
      <c r="A41" s="11" t="s">
        <v>37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69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56" t="s">
        <v>154</v>
      </c>
      <c r="BU41" s="57"/>
      <c r="BV41" s="57"/>
      <c r="BW41" s="57"/>
      <c r="BX41" s="57"/>
      <c r="BY41" s="57"/>
      <c r="BZ41" s="57"/>
      <c r="CA41" s="57"/>
      <c r="CB41" s="57"/>
      <c r="CC41" s="58"/>
      <c r="CD41" s="15" t="s">
        <v>154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11" t="s">
        <v>70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71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56">
        <v>287943.82</v>
      </c>
      <c r="BU42" s="57"/>
      <c r="BV42" s="57"/>
      <c r="BW42" s="57"/>
      <c r="BX42" s="57"/>
      <c r="BY42" s="57"/>
      <c r="BZ42" s="57"/>
      <c r="CA42" s="57"/>
      <c r="CB42" s="57"/>
      <c r="CC42" s="58"/>
      <c r="CD42" s="15">
        <v>287943.82</v>
      </c>
      <c r="CE42" s="16"/>
      <c r="CF42" s="16"/>
      <c r="CG42" s="16"/>
      <c r="CH42" s="16"/>
      <c r="CI42" s="16"/>
      <c r="CJ42" s="16"/>
      <c r="CK42" s="16"/>
      <c r="CL42" s="16"/>
      <c r="CM42" s="17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30" customHeight="1">
      <c r="A43" s="11" t="s">
        <v>72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69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6" t="s">
        <v>154</v>
      </c>
      <c r="BU43" s="57"/>
      <c r="BV43" s="57"/>
      <c r="BW43" s="57"/>
      <c r="BX43" s="57"/>
      <c r="BY43" s="57"/>
      <c r="BZ43" s="57"/>
      <c r="CA43" s="57"/>
      <c r="CB43" s="57"/>
      <c r="CC43" s="58"/>
      <c r="CD43" s="15" t="s">
        <v>154</v>
      </c>
      <c r="CE43" s="16"/>
      <c r="CF43" s="16"/>
      <c r="CG43" s="16"/>
      <c r="CH43" s="16"/>
      <c r="CI43" s="16"/>
      <c r="CJ43" s="16"/>
      <c r="CK43" s="16"/>
      <c r="CL43" s="16"/>
      <c r="CM43" s="17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30" customHeight="1">
      <c r="A44" s="11" t="s">
        <v>73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74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56">
        <v>64.45</v>
      </c>
      <c r="BU44" s="57"/>
      <c r="BV44" s="57"/>
      <c r="BW44" s="57"/>
      <c r="BX44" s="57"/>
      <c r="BY44" s="57"/>
      <c r="BZ44" s="57"/>
      <c r="CA44" s="57"/>
      <c r="CB44" s="57"/>
      <c r="CC44" s="58"/>
      <c r="CD44" s="15" t="s">
        <v>154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30" customHeight="1">
      <c r="A45" s="11" t="s">
        <v>75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76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56">
        <f>-104464.89+8232.6-40105.9+70.08+31592.03</f>
        <v>-104676.08000000002</v>
      </c>
      <c r="BU45" s="57"/>
      <c r="BV45" s="57"/>
      <c r="BW45" s="57"/>
      <c r="BX45" s="57"/>
      <c r="BY45" s="57"/>
      <c r="BZ45" s="57"/>
      <c r="CA45" s="57"/>
      <c r="CB45" s="57"/>
      <c r="CC45" s="58"/>
      <c r="CD45" s="15" t="s">
        <v>154</v>
      </c>
      <c r="CE45" s="16"/>
      <c r="CF45" s="16"/>
      <c r="CG45" s="16"/>
      <c r="CH45" s="16"/>
      <c r="CI45" s="16"/>
      <c r="CJ45" s="16"/>
      <c r="CK45" s="16"/>
      <c r="CL45" s="16"/>
      <c r="CM45" s="17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15" customHeight="1">
      <c r="A46" s="11" t="s">
        <v>77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78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5" t="s">
        <v>154</v>
      </c>
      <c r="BU46" s="16"/>
      <c r="BV46" s="16"/>
      <c r="BW46" s="16"/>
      <c r="BX46" s="16"/>
      <c r="BY46" s="16"/>
      <c r="BZ46" s="16"/>
      <c r="CA46" s="16"/>
      <c r="CB46" s="16"/>
      <c r="CC46" s="17"/>
      <c r="CD46" s="15" t="s">
        <v>154</v>
      </c>
      <c r="CE46" s="16"/>
      <c r="CF46" s="16"/>
      <c r="CG46" s="16"/>
      <c r="CH46" s="16"/>
      <c r="CI46" s="16"/>
      <c r="CJ46" s="16"/>
      <c r="CK46" s="16"/>
      <c r="CL46" s="16"/>
      <c r="CM46" s="17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15" customHeight="1">
      <c r="A47" s="11" t="s">
        <v>79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80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5" t="s">
        <v>154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5" t="s">
        <v>154</v>
      </c>
      <c r="CE47" s="16"/>
      <c r="CF47" s="16"/>
      <c r="CG47" s="16"/>
      <c r="CH47" s="16"/>
      <c r="CI47" s="16"/>
      <c r="CJ47" s="16"/>
      <c r="CK47" s="16"/>
      <c r="CL47" s="16"/>
      <c r="CM47" s="17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30" customHeight="1">
      <c r="A48" s="11" t="s">
        <v>19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81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5" t="s">
        <v>154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5" t="s">
        <v>154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3.5" customHeight="1">
      <c r="A49" s="11" t="s">
        <v>20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82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5">
        <v>549144.38</v>
      </c>
      <c r="BU49" s="16"/>
      <c r="BV49" s="16"/>
      <c r="BW49" s="16"/>
      <c r="BX49" s="16"/>
      <c r="BY49" s="16"/>
      <c r="BZ49" s="16"/>
      <c r="CA49" s="16"/>
      <c r="CB49" s="16"/>
      <c r="CC49" s="17"/>
      <c r="CD49" s="50">
        <v>401823.36</v>
      </c>
      <c r="CE49" s="51"/>
      <c r="CF49" s="51"/>
      <c r="CG49" s="51"/>
      <c r="CH49" s="51"/>
      <c r="CI49" s="51"/>
      <c r="CJ49" s="51"/>
      <c r="CK49" s="51"/>
      <c r="CL49" s="51"/>
      <c r="CM49" s="52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15" customHeight="1">
      <c r="A50" s="11" t="s">
        <v>7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83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118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5">
        <v>161.2359</v>
      </c>
      <c r="BU50" s="16"/>
      <c r="BV50" s="16"/>
      <c r="BW50" s="16"/>
      <c r="BX50" s="16"/>
      <c r="BY50" s="16"/>
      <c r="BZ50" s="16"/>
      <c r="CA50" s="16"/>
      <c r="CB50" s="16"/>
      <c r="CC50" s="17"/>
      <c r="CD50" s="50">
        <v>127.844</v>
      </c>
      <c r="CE50" s="51"/>
      <c r="CF50" s="51"/>
      <c r="CG50" s="51"/>
      <c r="CH50" s="51"/>
      <c r="CI50" s="51"/>
      <c r="CJ50" s="51"/>
      <c r="CK50" s="51"/>
      <c r="CL50" s="51"/>
      <c r="CM50" s="52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41.25" customHeight="1">
      <c r="A51" s="11" t="s">
        <v>8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122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78">
        <f>BT49/BT50/1000</f>
        <v>3.4058443560026026</v>
      </c>
      <c r="BU51" s="79"/>
      <c r="BV51" s="79"/>
      <c r="BW51" s="79"/>
      <c r="BX51" s="79"/>
      <c r="BY51" s="79"/>
      <c r="BZ51" s="79"/>
      <c r="CA51" s="79"/>
      <c r="CB51" s="79"/>
      <c r="CC51" s="80"/>
      <c r="CD51" s="78">
        <v>3.14308</v>
      </c>
      <c r="CE51" s="79"/>
      <c r="CF51" s="79"/>
      <c r="CG51" s="79"/>
      <c r="CH51" s="79"/>
      <c r="CI51" s="79"/>
      <c r="CJ51" s="79"/>
      <c r="CK51" s="79"/>
      <c r="CL51" s="79"/>
      <c r="CM51" s="8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15" customHeight="1">
      <c r="A52" s="11" t="s">
        <v>33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84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31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5" t="s">
        <v>31</v>
      </c>
      <c r="BU52" s="16"/>
      <c r="BV52" s="16"/>
      <c r="BW52" s="16"/>
      <c r="BX52" s="16"/>
      <c r="BY52" s="16"/>
      <c r="BZ52" s="16"/>
      <c r="CA52" s="16"/>
      <c r="CB52" s="16"/>
      <c r="CC52" s="17"/>
      <c r="CD52" s="15" t="s">
        <v>31</v>
      </c>
      <c r="CE52" s="16"/>
      <c r="CF52" s="16"/>
      <c r="CG52" s="16"/>
      <c r="CH52" s="16"/>
      <c r="CI52" s="16"/>
      <c r="CJ52" s="16"/>
      <c r="CK52" s="16"/>
      <c r="CL52" s="16"/>
      <c r="CM52" s="17"/>
      <c r="CN52" s="39" t="s">
        <v>31</v>
      </c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6" customFormat="1" ht="29.25" customHeight="1">
      <c r="A53" s="11" t="s">
        <v>6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85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86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>
        <f>BT54</f>
        <v>11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 t="s">
        <v>31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39" t="s">
        <v>31</v>
      </c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6" customFormat="1" ht="30" customHeight="1">
      <c r="A54" s="11" t="s">
        <v>7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87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86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5">
        <v>11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 t="s">
        <v>31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39" t="s">
        <v>31</v>
      </c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6" customFormat="1" ht="57" customHeight="1">
      <c r="A55" s="11" t="s">
        <v>88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89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31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5" t="s">
        <v>31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 t="s">
        <v>31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39" t="s">
        <v>31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11" t="s">
        <v>6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91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90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5" t="s">
        <v>154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v>43168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15" customHeight="1">
      <c r="A57" s="11" t="s">
        <v>92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93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120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5" t="s">
        <v>154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53">
        <v>700.78</v>
      </c>
      <c r="CE57" s="54"/>
      <c r="CF57" s="54"/>
      <c r="CG57" s="54"/>
      <c r="CH57" s="54"/>
      <c r="CI57" s="54"/>
      <c r="CJ57" s="54"/>
      <c r="CK57" s="54"/>
      <c r="CL57" s="54"/>
      <c r="CM57" s="55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11" t="s">
        <v>94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95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120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 t="s">
        <v>154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 t="s">
        <v>154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11" t="s">
        <v>96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97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98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24">
        <v>7734.568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>
        <v>7570.343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46.5" customHeight="1">
      <c r="A60" s="11" t="s">
        <v>145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144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98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4">
        <v>4234.064</v>
      </c>
      <c r="BU60" s="25"/>
      <c r="BV60" s="25"/>
      <c r="BW60" s="25"/>
      <c r="BX60" s="25"/>
      <c r="BY60" s="25"/>
      <c r="BZ60" s="25"/>
      <c r="CA60" s="25"/>
      <c r="CB60" s="25"/>
      <c r="CC60" s="26"/>
      <c r="CD60" s="24">
        <v>4211.975</v>
      </c>
      <c r="CE60" s="25"/>
      <c r="CF60" s="25"/>
      <c r="CG60" s="25"/>
      <c r="CH60" s="25"/>
      <c r="CI60" s="25"/>
      <c r="CJ60" s="25"/>
      <c r="CK60" s="25"/>
      <c r="CL60" s="25"/>
      <c r="CM60" s="26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11" t="s">
        <v>146</v>
      </c>
      <c r="B61" s="12"/>
      <c r="C61" s="12"/>
      <c r="D61" s="12"/>
      <c r="E61" s="12"/>
      <c r="F61" s="12"/>
      <c r="G61" s="12"/>
      <c r="H61" s="12"/>
      <c r="I61" s="13"/>
      <c r="J61" s="5"/>
      <c r="K61" s="40" t="s">
        <v>147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7"/>
      <c r="BI61" s="15" t="s">
        <v>98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4">
        <v>3500.504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24">
        <v>3358.368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29.25" customHeight="1">
      <c r="A62" s="11" t="s">
        <v>99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100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98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1">
        <v>14598.2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>
        <v>14586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11" t="s">
        <v>151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148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98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1">
        <v>14598.2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1">
        <v>14348.1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15" customHeight="1">
      <c r="A64" s="11" t="s">
        <v>101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102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103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4">
        <v>2880.636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24">
        <v>2801.824</v>
      </c>
      <c r="CE64" s="25"/>
      <c r="CF64" s="25"/>
      <c r="CG64" s="25"/>
      <c r="CH64" s="25"/>
      <c r="CI64" s="25"/>
      <c r="CJ64" s="25"/>
      <c r="CK64" s="25"/>
      <c r="CL64" s="25"/>
      <c r="CM64" s="26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11" t="s">
        <v>149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103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4">
        <v>1262.521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>
        <v>1256.703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30" customHeight="1">
      <c r="A66" s="11" t="s">
        <v>150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103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4">
        <v>1618.115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>
        <v>1545.121</v>
      </c>
      <c r="CE66" s="25"/>
      <c r="CF66" s="25"/>
      <c r="CG66" s="25"/>
      <c r="CH66" s="25"/>
      <c r="CI66" s="25"/>
      <c r="CJ66" s="25"/>
      <c r="CK66" s="25"/>
      <c r="CL66" s="25"/>
      <c r="CM66" s="26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15" customHeight="1">
      <c r="A67" s="11" t="s">
        <v>104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105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86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47">
        <v>70.4</v>
      </c>
      <c r="BU67" s="48"/>
      <c r="BV67" s="48"/>
      <c r="BW67" s="48"/>
      <c r="BX67" s="48"/>
      <c r="BY67" s="48"/>
      <c r="BZ67" s="48"/>
      <c r="CA67" s="48"/>
      <c r="CB67" s="48"/>
      <c r="CC67" s="49"/>
      <c r="CD67" s="47">
        <v>71.27</v>
      </c>
      <c r="CE67" s="48"/>
      <c r="CF67" s="48"/>
      <c r="CG67" s="48"/>
      <c r="CH67" s="48"/>
      <c r="CI67" s="48"/>
      <c r="CJ67" s="48"/>
      <c r="CK67" s="48"/>
      <c r="CL67" s="48"/>
      <c r="CM67" s="49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0" customHeight="1">
      <c r="A68" s="11" t="s">
        <v>106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116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5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44">
        <v>184700</v>
      </c>
      <c r="BU68" s="45"/>
      <c r="BV68" s="45"/>
      <c r="BW68" s="45"/>
      <c r="BX68" s="45"/>
      <c r="BY68" s="45"/>
      <c r="BZ68" s="45"/>
      <c r="CA68" s="45"/>
      <c r="CB68" s="45"/>
      <c r="CC68" s="46"/>
      <c r="CD68" s="44">
        <v>213352</v>
      </c>
      <c r="CE68" s="45"/>
      <c r="CF68" s="45"/>
      <c r="CG68" s="45"/>
      <c r="CH68" s="45"/>
      <c r="CI68" s="45"/>
      <c r="CJ68" s="45"/>
      <c r="CK68" s="45"/>
      <c r="CL68" s="45"/>
      <c r="CM68" s="46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30" customHeight="1">
      <c r="A69" s="11" t="s">
        <v>107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108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5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44">
        <v>44828</v>
      </c>
      <c r="BU69" s="45"/>
      <c r="BV69" s="45"/>
      <c r="BW69" s="45"/>
      <c r="BX69" s="45"/>
      <c r="BY69" s="45"/>
      <c r="BZ69" s="45"/>
      <c r="CA69" s="45"/>
      <c r="CB69" s="45"/>
      <c r="CC69" s="46"/>
      <c r="CD69" s="44">
        <v>48491</v>
      </c>
      <c r="CE69" s="45"/>
      <c r="CF69" s="45"/>
      <c r="CG69" s="45"/>
      <c r="CH69" s="45"/>
      <c r="CI69" s="45"/>
      <c r="CJ69" s="45"/>
      <c r="CK69" s="45"/>
      <c r="CL69" s="45"/>
      <c r="CM69" s="46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45" customHeight="1">
      <c r="A70" s="11" t="s">
        <v>109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110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86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>
        <v>14.09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5" t="s">
        <v>31</v>
      </c>
      <c r="CE70" s="16"/>
      <c r="CF70" s="16"/>
      <c r="CG70" s="16"/>
      <c r="CH70" s="16"/>
      <c r="CI70" s="16"/>
      <c r="CJ70" s="16"/>
      <c r="CK70" s="16"/>
      <c r="CL70" s="16"/>
      <c r="CM70" s="17"/>
      <c r="CN70" s="39" t="s">
        <v>31</v>
      </c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2" s="1" customFormat="1" ht="12.75">
      <c r="G72" s="1" t="s">
        <v>21</v>
      </c>
    </row>
    <row r="73" spans="1:108" s="1" customFormat="1" ht="68.25" customHeight="1">
      <c r="A73" s="42" t="s">
        <v>117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</row>
    <row r="74" spans="1:108" s="1" customFormat="1" ht="25.5" customHeight="1">
      <c r="A74" s="42" t="s">
        <v>111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</row>
    <row r="75" spans="1:108" s="1" customFormat="1" ht="50.25" customHeight="1">
      <c r="A75" s="42" t="s">
        <v>121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</row>
    <row r="76" spans="1:108" s="1" customFormat="1" ht="25.5" customHeight="1">
      <c r="A76" s="42" t="s">
        <v>112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</row>
    <row r="77" spans="1:108" s="1" customFormat="1" ht="25.5" customHeight="1">
      <c r="A77" s="42" t="s">
        <v>113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</row>
    <row r="78" ht="3" customHeight="1"/>
    <row r="79" spans="1:58" ht="15" customHeight="1">
      <c r="A79" s="8"/>
      <c r="B79" s="9" t="s">
        <v>143</v>
      </c>
      <c r="C79" s="8"/>
      <c r="D79" s="8"/>
      <c r="E79" s="8"/>
      <c r="F79" s="8"/>
      <c r="BF79" s="10"/>
    </row>
    <row r="80" spans="1:64" ht="24" customHeight="1">
      <c r="A80" s="27" t="s">
        <v>129</v>
      </c>
      <c r="B80" s="27"/>
      <c r="C80" s="27"/>
      <c r="D80" s="27"/>
      <c r="E80" s="27"/>
      <c r="F80" s="27"/>
      <c r="G80" s="27"/>
      <c r="H80" s="27"/>
      <c r="I80" s="27"/>
      <c r="J80" s="28" t="s">
        <v>130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30" t="s">
        <v>5</v>
      </c>
      <c r="AX80" s="31"/>
      <c r="AY80" s="31"/>
      <c r="AZ80" s="31"/>
      <c r="BA80" s="31"/>
      <c r="BB80" s="31"/>
      <c r="BC80" s="31"/>
      <c r="BD80" s="31"/>
      <c r="BE80" s="32"/>
      <c r="BF80" s="33">
        <f>'[4]Факт 2022'!$CC$72</f>
        <v>25104.11275</v>
      </c>
      <c r="BG80" s="34"/>
      <c r="BH80" s="34"/>
      <c r="BI80" s="34"/>
      <c r="BJ80" s="34"/>
      <c r="BK80" s="34"/>
      <c r="BL80" s="35"/>
    </row>
    <row r="81" spans="1:64" ht="24" customHeight="1">
      <c r="A81" s="27" t="s">
        <v>131</v>
      </c>
      <c r="B81" s="27"/>
      <c r="C81" s="27"/>
      <c r="D81" s="27"/>
      <c r="E81" s="27"/>
      <c r="F81" s="27"/>
      <c r="G81" s="27"/>
      <c r="H81" s="27"/>
      <c r="I81" s="27"/>
      <c r="J81" s="28" t="s">
        <v>132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30" t="s">
        <v>5</v>
      </c>
      <c r="AX81" s="31"/>
      <c r="AY81" s="31"/>
      <c r="AZ81" s="31"/>
      <c r="BA81" s="31"/>
      <c r="BB81" s="31"/>
      <c r="BC81" s="31"/>
      <c r="BD81" s="31"/>
      <c r="BE81" s="32"/>
      <c r="BF81" s="33">
        <f>'[4]Факт 2022'!$CC$119</f>
        <v>190.73049</v>
      </c>
      <c r="BG81" s="34"/>
      <c r="BH81" s="34"/>
      <c r="BI81" s="34"/>
      <c r="BJ81" s="34"/>
      <c r="BK81" s="34"/>
      <c r="BL81" s="35"/>
    </row>
    <row r="82" spans="1:64" ht="13.5" customHeight="1">
      <c r="A82" s="27" t="s">
        <v>133</v>
      </c>
      <c r="B82" s="27"/>
      <c r="C82" s="27"/>
      <c r="D82" s="27"/>
      <c r="E82" s="27"/>
      <c r="F82" s="27"/>
      <c r="G82" s="27"/>
      <c r="H82" s="27"/>
      <c r="I82" s="27"/>
      <c r="J82" s="28" t="s">
        <v>134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30" t="s">
        <v>5</v>
      </c>
      <c r="AX82" s="31"/>
      <c r="AY82" s="31"/>
      <c r="AZ82" s="31"/>
      <c r="BA82" s="31"/>
      <c r="BB82" s="31"/>
      <c r="BC82" s="31"/>
      <c r="BD82" s="31"/>
      <c r="BE82" s="32"/>
      <c r="BF82" s="33">
        <f>'[4]Факт 2022'!$CC$121</f>
        <v>119.06534</v>
      </c>
      <c r="BG82" s="34"/>
      <c r="BH82" s="34"/>
      <c r="BI82" s="34"/>
      <c r="BJ82" s="34"/>
      <c r="BK82" s="34"/>
      <c r="BL82" s="35"/>
    </row>
    <row r="83" spans="1:64" ht="24" customHeight="1">
      <c r="A83" s="27" t="s">
        <v>135</v>
      </c>
      <c r="B83" s="27"/>
      <c r="C83" s="27"/>
      <c r="D83" s="27"/>
      <c r="E83" s="27"/>
      <c r="F83" s="27"/>
      <c r="G83" s="27"/>
      <c r="H83" s="27"/>
      <c r="I83" s="27"/>
      <c r="J83" s="28" t="s">
        <v>136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30" t="s">
        <v>5</v>
      </c>
      <c r="AX83" s="31"/>
      <c r="AY83" s="31"/>
      <c r="AZ83" s="31"/>
      <c r="BA83" s="31"/>
      <c r="BB83" s="31"/>
      <c r="BC83" s="31"/>
      <c r="BD83" s="31"/>
      <c r="BE83" s="32"/>
      <c r="BF83" s="33">
        <f>'[4]Факт 2022'!$CC$123</f>
        <v>1583.0942</v>
      </c>
      <c r="BG83" s="34"/>
      <c r="BH83" s="34"/>
      <c r="BI83" s="34"/>
      <c r="BJ83" s="34"/>
      <c r="BK83" s="34"/>
      <c r="BL83" s="35"/>
    </row>
    <row r="84" spans="1:64" ht="14.25" customHeight="1">
      <c r="A84" s="27" t="s">
        <v>137</v>
      </c>
      <c r="B84" s="27"/>
      <c r="C84" s="27"/>
      <c r="D84" s="27"/>
      <c r="E84" s="27"/>
      <c r="F84" s="27"/>
      <c r="G84" s="27"/>
      <c r="H84" s="27"/>
      <c r="I84" s="27"/>
      <c r="J84" s="28" t="s">
        <v>138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0" t="s">
        <v>5</v>
      </c>
      <c r="AX84" s="31"/>
      <c r="AY84" s="31"/>
      <c r="AZ84" s="31"/>
      <c r="BA84" s="31"/>
      <c r="BB84" s="31"/>
      <c r="BC84" s="31"/>
      <c r="BD84" s="31"/>
      <c r="BE84" s="32"/>
      <c r="BF84" s="33">
        <f>'[4]Факт 2022'!$CC$134</f>
        <v>209.86732</v>
      </c>
      <c r="BG84" s="34"/>
      <c r="BH84" s="34"/>
      <c r="BI84" s="34"/>
      <c r="BJ84" s="34"/>
      <c r="BK84" s="34"/>
      <c r="BL84" s="35"/>
    </row>
    <row r="85" spans="1:64" ht="14.25" customHeight="1">
      <c r="A85" s="27" t="s">
        <v>139</v>
      </c>
      <c r="B85" s="27"/>
      <c r="C85" s="27"/>
      <c r="D85" s="27"/>
      <c r="E85" s="27"/>
      <c r="F85" s="27"/>
      <c r="G85" s="27"/>
      <c r="H85" s="27"/>
      <c r="I85" s="27"/>
      <c r="J85" s="28" t="s">
        <v>140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0" t="s">
        <v>5</v>
      </c>
      <c r="AX85" s="31"/>
      <c r="AY85" s="31"/>
      <c r="AZ85" s="31"/>
      <c r="BA85" s="31"/>
      <c r="BB85" s="31"/>
      <c r="BC85" s="31"/>
      <c r="BD85" s="31"/>
      <c r="BE85" s="32"/>
      <c r="BF85" s="36">
        <v>0</v>
      </c>
      <c r="BG85" s="37"/>
      <c r="BH85" s="37"/>
      <c r="BI85" s="37"/>
      <c r="BJ85" s="37"/>
      <c r="BK85" s="37"/>
      <c r="BL85" s="38"/>
    </row>
    <row r="86" spans="1:64" ht="13.5" customHeight="1">
      <c r="A86" s="27" t="s">
        <v>141</v>
      </c>
      <c r="B86" s="27"/>
      <c r="C86" s="27"/>
      <c r="D86" s="27"/>
      <c r="E86" s="27"/>
      <c r="F86" s="27"/>
      <c r="G86" s="27"/>
      <c r="H86" s="27"/>
      <c r="I86" s="27"/>
      <c r="J86" s="28" t="s">
        <v>142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0" t="s">
        <v>5</v>
      </c>
      <c r="AX86" s="31"/>
      <c r="AY86" s="31"/>
      <c r="AZ86" s="31"/>
      <c r="BA86" s="31"/>
      <c r="BB86" s="31"/>
      <c r="BC86" s="31"/>
      <c r="BD86" s="31"/>
      <c r="BE86" s="32"/>
      <c r="BF86" s="33">
        <v>0</v>
      </c>
      <c r="BG86" s="34"/>
      <c r="BH86" s="34"/>
      <c r="BI86" s="34"/>
      <c r="BJ86" s="34"/>
      <c r="BK86" s="34"/>
      <c r="BL86" s="35"/>
    </row>
  </sheetData>
  <sheetProtection/>
  <mergeCells count="374">
    <mergeCell ref="A75:DD75"/>
    <mergeCell ref="A62:I62"/>
    <mergeCell ref="K62:BG62"/>
    <mergeCell ref="BI62:BS62"/>
    <mergeCell ref="CN62:DD62"/>
    <mergeCell ref="BI63:BS63"/>
    <mergeCell ref="A67:I67"/>
    <mergeCell ref="K67:BG67"/>
    <mergeCell ref="BI67:BS67"/>
    <mergeCell ref="A65:I65"/>
    <mergeCell ref="K59:BG59"/>
    <mergeCell ref="BI59:BS59"/>
    <mergeCell ref="A5:DD5"/>
    <mergeCell ref="A7:DD7"/>
    <mergeCell ref="A8:DD8"/>
    <mergeCell ref="CN60:DD60"/>
    <mergeCell ref="A6:DD6"/>
    <mergeCell ref="CN59:DD59"/>
    <mergeCell ref="A60:I60"/>
    <mergeCell ref="K60:BG60"/>
    <mergeCell ref="CN55:DD55"/>
    <mergeCell ref="CD56:CM56"/>
    <mergeCell ref="CN56:DD56"/>
    <mergeCell ref="CN58:DD58"/>
    <mergeCell ref="A57:I57"/>
    <mergeCell ref="K57:BG57"/>
    <mergeCell ref="A58:I58"/>
    <mergeCell ref="K58:BG58"/>
    <mergeCell ref="BI58:BS58"/>
    <mergeCell ref="BI57:BS57"/>
    <mergeCell ref="A55:I55"/>
    <mergeCell ref="K55:BG55"/>
    <mergeCell ref="BI55:BS55"/>
    <mergeCell ref="BT55:CC55"/>
    <mergeCell ref="CN57:DD57"/>
    <mergeCell ref="A56:I56"/>
    <mergeCell ref="K56:BG56"/>
    <mergeCell ref="BI56:BS56"/>
    <mergeCell ref="BT56:CC56"/>
    <mergeCell ref="CD55:CM55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49:I49"/>
    <mergeCell ref="K49:BG49"/>
    <mergeCell ref="BI49:BS49"/>
    <mergeCell ref="A50:I50"/>
    <mergeCell ref="K50:BG50"/>
    <mergeCell ref="BI50:BS50"/>
    <mergeCell ref="BT50:CC50"/>
    <mergeCell ref="BI31:BS31"/>
    <mergeCell ref="BT31:CC31"/>
    <mergeCell ref="CN49:DD49"/>
    <mergeCell ref="CD34:CM34"/>
    <mergeCell ref="CD31:CM31"/>
    <mergeCell ref="CD33:CM33"/>
    <mergeCell ref="CN33:DD33"/>
    <mergeCell ref="CN31:DD31"/>
    <mergeCell ref="CN32:DD32"/>
    <mergeCell ref="CD36:CM36"/>
    <mergeCell ref="A48:I48"/>
    <mergeCell ref="K48:BG48"/>
    <mergeCell ref="BI48:BS48"/>
    <mergeCell ref="K34:BG34"/>
    <mergeCell ref="BI34:BS34"/>
    <mergeCell ref="BI36:BS36"/>
    <mergeCell ref="A38:I38"/>
    <mergeCell ref="K38:BG38"/>
    <mergeCell ref="BI38:BS38"/>
    <mergeCell ref="A46:I46"/>
    <mergeCell ref="CN26:DD26"/>
    <mergeCell ref="A25:I25"/>
    <mergeCell ref="BI25:BS25"/>
    <mergeCell ref="BT25:CC25"/>
    <mergeCell ref="K26:BG26"/>
    <mergeCell ref="A26:I26"/>
    <mergeCell ref="BI26:BS26"/>
    <mergeCell ref="BT26:CC26"/>
    <mergeCell ref="CD25:CM25"/>
    <mergeCell ref="CN25:DD25"/>
    <mergeCell ref="CD26:CM26"/>
    <mergeCell ref="CD21:CM21"/>
    <mergeCell ref="BT23:CC23"/>
    <mergeCell ref="K23:BG23"/>
    <mergeCell ref="CD22:CM22"/>
    <mergeCell ref="CD23:CM23"/>
    <mergeCell ref="CD24:CM24"/>
    <mergeCell ref="K25:BG25"/>
    <mergeCell ref="K22:BG22"/>
    <mergeCell ref="CD18:CM18"/>
    <mergeCell ref="CN18:DD18"/>
    <mergeCell ref="BT19:CC19"/>
    <mergeCell ref="CD19:CM19"/>
    <mergeCell ref="CN19:DD19"/>
    <mergeCell ref="BT18:CC18"/>
    <mergeCell ref="CN22:DD22"/>
    <mergeCell ref="CN23:DD23"/>
    <mergeCell ref="A20:I20"/>
    <mergeCell ref="BI20:BS20"/>
    <mergeCell ref="BT20:CC20"/>
    <mergeCell ref="A21:I21"/>
    <mergeCell ref="BI21:BS21"/>
    <mergeCell ref="BT21:CC21"/>
    <mergeCell ref="A22:I22"/>
    <mergeCell ref="BI22:BS22"/>
    <mergeCell ref="AG10:CK10"/>
    <mergeCell ref="A15:I16"/>
    <mergeCell ref="J15:BH16"/>
    <mergeCell ref="BI15:BS16"/>
    <mergeCell ref="BT16:CC16"/>
    <mergeCell ref="CD16:CM16"/>
    <mergeCell ref="BT15:CM15"/>
    <mergeCell ref="AQ13:AX13"/>
    <mergeCell ref="A29:I29"/>
    <mergeCell ref="K29:BG29"/>
    <mergeCell ref="BI29:BS29"/>
    <mergeCell ref="BI28:BS28"/>
    <mergeCell ref="J11:BN11"/>
    <mergeCell ref="J12:BN12"/>
    <mergeCell ref="A17:I17"/>
    <mergeCell ref="BI17:BS17"/>
    <mergeCell ref="K17:BG17"/>
    <mergeCell ref="A19:I19"/>
    <mergeCell ref="CD28:CM28"/>
    <mergeCell ref="A27:I27"/>
    <mergeCell ref="K18:BG18"/>
    <mergeCell ref="K19:BG19"/>
    <mergeCell ref="K20:BG20"/>
    <mergeCell ref="K21:BG21"/>
    <mergeCell ref="BI18:BS18"/>
    <mergeCell ref="BI19:BS19"/>
    <mergeCell ref="CD20:CM20"/>
    <mergeCell ref="BT22:CC22"/>
    <mergeCell ref="A28:I28"/>
    <mergeCell ref="BT17:CC17"/>
    <mergeCell ref="A24:I24"/>
    <mergeCell ref="K24:BG24"/>
    <mergeCell ref="BI24:BS24"/>
    <mergeCell ref="BT24:CC24"/>
    <mergeCell ref="BT28:CC28"/>
    <mergeCell ref="A31:I31"/>
    <mergeCell ref="BT29:CC29"/>
    <mergeCell ref="CN17:DD17"/>
    <mergeCell ref="CD17:CM17"/>
    <mergeCell ref="A23:I23"/>
    <mergeCell ref="BI23:BS23"/>
    <mergeCell ref="A18:I18"/>
    <mergeCell ref="CN27:DD27"/>
    <mergeCell ref="CN28:DD28"/>
    <mergeCell ref="K28:BG28"/>
    <mergeCell ref="CD32:CM32"/>
    <mergeCell ref="K31:BG31"/>
    <mergeCell ref="CN29:DD29"/>
    <mergeCell ref="A30:I30"/>
    <mergeCell ref="K30:BG30"/>
    <mergeCell ref="BI30:BS30"/>
    <mergeCell ref="BT30:CC30"/>
    <mergeCell ref="CD30:CM30"/>
    <mergeCell ref="CN30:DD30"/>
    <mergeCell ref="CD29:CM29"/>
    <mergeCell ref="A33:I33"/>
    <mergeCell ref="K33:BG33"/>
    <mergeCell ref="BI33:BS33"/>
    <mergeCell ref="BT33:CC33"/>
    <mergeCell ref="A32:I32"/>
    <mergeCell ref="K32:BG32"/>
    <mergeCell ref="BI32:BS32"/>
    <mergeCell ref="BT32:CC32"/>
    <mergeCell ref="CN15:DD16"/>
    <mergeCell ref="AY13:AZ13"/>
    <mergeCell ref="BA13:BH13"/>
    <mergeCell ref="K27:BG27"/>
    <mergeCell ref="BI27:BS27"/>
    <mergeCell ref="BT27:CC27"/>
    <mergeCell ref="CD27:CM27"/>
    <mergeCell ref="CN24:DD24"/>
    <mergeCell ref="CN20:DD20"/>
    <mergeCell ref="CN21:DD21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BT34:CC34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T36:CC36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A43:I43"/>
    <mergeCell ref="K43:BG43"/>
    <mergeCell ref="BI43:BS43"/>
    <mergeCell ref="BT43:CC43"/>
    <mergeCell ref="BT40:CC40"/>
    <mergeCell ref="A42:I42"/>
    <mergeCell ref="K42:BG42"/>
    <mergeCell ref="BI42:BS42"/>
    <mergeCell ref="BT42:CC42"/>
    <mergeCell ref="BT45:CC45"/>
    <mergeCell ref="BI44:BS44"/>
    <mergeCell ref="BT44:CC44"/>
    <mergeCell ref="CD42:CM42"/>
    <mergeCell ref="CN42:DD42"/>
    <mergeCell ref="CD43:CM43"/>
    <mergeCell ref="CN43:DD43"/>
    <mergeCell ref="CD44:CM44"/>
    <mergeCell ref="CN44:DD44"/>
    <mergeCell ref="BT57:CC57"/>
    <mergeCell ref="CD58:CM58"/>
    <mergeCell ref="CD57:CM57"/>
    <mergeCell ref="CD45:CM45"/>
    <mergeCell ref="CN45:DD45"/>
    <mergeCell ref="A44:I44"/>
    <mergeCell ref="K44:BG44"/>
    <mergeCell ref="A45:I45"/>
    <mergeCell ref="K45:BG45"/>
    <mergeCell ref="BI45:BS45"/>
    <mergeCell ref="K46:BG46"/>
    <mergeCell ref="BI46:BS46"/>
    <mergeCell ref="BT46:CC46"/>
    <mergeCell ref="A47:I47"/>
    <mergeCell ref="K47:BG47"/>
    <mergeCell ref="BI47:BS47"/>
    <mergeCell ref="BT47:CC47"/>
    <mergeCell ref="BT48:CC48"/>
    <mergeCell ref="CD48:CM48"/>
    <mergeCell ref="CN48:DD48"/>
    <mergeCell ref="CD49:CM49"/>
    <mergeCell ref="BT49:CC49"/>
    <mergeCell ref="CD46:CM46"/>
    <mergeCell ref="CN46:DD46"/>
    <mergeCell ref="CD47:CM47"/>
    <mergeCell ref="CN47:DD47"/>
    <mergeCell ref="BT58:CC58"/>
    <mergeCell ref="CN63:DD63"/>
    <mergeCell ref="A64:I64"/>
    <mergeCell ref="K64:BG64"/>
    <mergeCell ref="BI64:BS64"/>
    <mergeCell ref="CN64:DD64"/>
    <mergeCell ref="A63:I63"/>
    <mergeCell ref="K63:BG63"/>
    <mergeCell ref="BI60:BS60"/>
    <mergeCell ref="A59:I59"/>
    <mergeCell ref="K65:BG65"/>
    <mergeCell ref="BI65:BS65"/>
    <mergeCell ref="CD60:CM60"/>
    <mergeCell ref="CD59:CM59"/>
    <mergeCell ref="BT60:CC60"/>
    <mergeCell ref="BT59:CC59"/>
    <mergeCell ref="K61:BG61"/>
    <mergeCell ref="BI61:BS61"/>
    <mergeCell ref="BT64:CC64"/>
    <mergeCell ref="CD64:CM64"/>
    <mergeCell ref="BT67:CC67"/>
    <mergeCell ref="CD67:CM67"/>
    <mergeCell ref="BI68:BS68"/>
    <mergeCell ref="BT68:CC68"/>
    <mergeCell ref="CN65:DD65"/>
    <mergeCell ref="CN67:DD67"/>
    <mergeCell ref="CD68:CM68"/>
    <mergeCell ref="CN68:DD68"/>
    <mergeCell ref="BT66:CC66"/>
    <mergeCell ref="CD66:CM66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CD70:CM70"/>
    <mergeCell ref="CN70:DD70"/>
    <mergeCell ref="A76:DD76"/>
    <mergeCell ref="A77:DD77"/>
    <mergeCell ref="A70:I70"/>
    <mergeCell ref="K70:BG70"/>
    <mergeCell ref="BI70:BS70"/>
    <mergeCell ref="BT70:CC70"/>
    <mergeCell ref="A73:DD73"/>
    <mergeCell ref="A74:DD74"/>
    <mergeCell ref="A80:I80"/>
    <mergeCell ref="J80:AV80"/>
    <mergeCell ref="AW80:BE80"/>
    <mergeCell ref="BF80:BL80"/>
    <mergeCell ref="A81:I81"/>
    <mergeCell ref="J81:AV81"/>
    <mergeCell ref="AW81:BE81"/>
    <mergeCell ref="BF81:BL81"/>
    <mergeCell ref="A82:I82"/>
    <mergeCell ref="J82:AV82"/>
    <mergeCell ref="AW82:BE82"/>
    <mergeCell ref="BF82:BL82"/>
    <mergeCell ref="A83:I83"/>
    <mergeCell ref="J83:AV83"/>
    <mergeCell ref="AW83:BE83"/>
    <mergeCell ref="BF83:BL83"/>
    <mergeCell ref="AW85:BE85"/>
    <mergeCell ref="BF85:BL85"/>
    <mergeCell ref="A84:I84"/>
    <mergeCell ref="J84:AV84"/>
    <mergeCell ref="AW84:BE84"/>
    <mergeCell ref="BF84:BL84"/>
    <mergeCell ref="BT61:CC61"/>
    <mergeCell ref="CD61:CM61"/>
    <mergeCell ref="CN61:DD61"/>
    <mergeCell ref="A61:I61"/>
    <mergeCell ref="A86:I86"/>
    <mergeCell ref="J86:AV86"/>
    <mergeCell ref="AW86:BE86"/>
    <mergeCell ref="BF86:BL86"/>
    <mergeCell ref="A85:I85"/>
    <mergeCell ref="J85:AV85"/>
    <mergeCell ref="A66:I66"/>
    <mergeCell ref="K66:BG66"/>
    <mergeCell ref="BI66:BS66"/>
    <mergeCell ref="CN66:DD66"/>
    <mergeCell ref="BT62:CC62"/>
    <mergeCell ref="CD62:CM62"/>
    <mergeCell ref="BT63:CC63"/>
    <mergeCell ref="CD63:CM63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fitToWidth="0" fitToHeight="1" horizontalDpi="600" verticalDpi="600" orientation="portrait" paperSize="8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Юрчикова Юлия Анатольевна</cp:lastModifiedBy>
  <cp:lastPrinted>2022-03-18T08:16:09Z</cp:lastPrinted>
  <dcterms:created xsi:type="dcterms:W3CDTF">2010-05-19T10:50:44Z</dcterms:created>
  <dcterms:modified xsi:type="dcterms:W3CDTF">2023-04-07T13:20:15Z</dcterms:modified>
  <cp:category/>
  <cp:version/>
  <cp:contentType/>
  <cp:contentStatus/>
</cp:coreProperties>
</file>